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75" windowWidth="15915" windowHeight="92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<sst xmlns="http://schemas.openxmlformats.org/spreadsheetml/2006/main" count="181" uniqueCount="38">
  <si>
    <t>Fields from 1 MA plasma at components (in gauss)</t>
  </si>
  <si>
    <t>Average</t>
  </si>
  <si>
    <t>Peak (abs value)</t>
  </si>
  <si>
    <t>Bnorm</t>
  </si>
  <si>
    <t>Bpol</t>
  </si>
  <si>
    <t xml:space="preserve">note:  Plasma modeled as shown, Ip = 1 MA </t>
  </si>
  <si>
    <t>Centerstack</t>
  </si>
  <si>
    <t>IBD, cylinder</t>
  </si>
  <si>
    <t>IBD, horizontal</t>
  </si>
  <si>
    <t>OB divertor</t>
  </si>
  <si>
    <t>Sec Pass Plate</t>
  </si>
  <si>
    <t>Prim pass plate</t>
  </si>
  <si>
    <t>Angle =</t>
  </si>
  <si>
    <t>deg</t>
  </si>
  <si>
    <t>rad</t>
  </si>
  <si>
    <t>NCOORD</t>
  </si>
  <si>
    <t>NCAL</t>
  </si>
  <si>
    <t>NCOL</t>
  </si>
  <si>
    <t>NLAY</t>
  </si>
  <si>
    <t>NGEO</t>
  </si>
  <si>
    <t>NX</t>
  </si>
  <si>
    <t>NY</t>
  </si>
  <si>
    <t>NZ</t>
  </si>
  <si>
    <t>XST</t>
  </si>
  <si>
    <t>XF</t>
  </si>
  <si>
    <t>YST</t>
  </si>
  <si>
    <t>YF</t>
  </si>
  <si>
    <t>ZST</t>
  </si>
  <si>
    <t>ZF</t>
  </si>
  <si>
    <t>R</t>
  </si>
  <si>
    <t>THET</t>
  </si>
  <si>
    <t>Z</t>
  </si>
  <si>
    <t>BR</t>
  </si>
  <si>
    <t>BTHET</t>
  </si>
  <si>
    <t>BZ</t>
  </si>
  <si>
    <t>BMOD</t>
  </si>
  <si>
    <t>Bpoloidal</t>
  </si>
  <si>
    <t>Bmod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</si>
</sst>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3</xdr:row>
      <xdr:rowOff>76200</xdr:rowOff>
    </xdr:from>
    <xdr:to>
      <xdr:col>6</xdr:col>
      <xdr:colOff>314325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648325" y="695325"/>
          <a:ext cx="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561975</xdr:colOff>
      <xdr:row>5</xdr:row>
      <xdr:rowOff>0</xdr:rowOff>
    </xdr:from>
    <xdr:to>
      <xdr:col>7</xdr:col>
      <xdr:colOff>152400</xdr:colOff>
      <xdr:row>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895975" y="942975"/>
          <a:ext cx="4572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57150</xdr:colOff>
      <xdr:row>7</xdr:row>
      <xdr:rowOff>9525</xdr:rowOff>
    </xdr:from>
    <xdr:to>
      <xdr:col>7</xdr:col>
      <xdr:colOff>209550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5391150" y="12763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771525</xdr:colOff>
      <xdr:row>3</xdr:row>
      <xdr:rowOff>76200</xdr:rowOff>
    </xdr:from>
    <xdr:to>
      <xdr:col>6</xdr:col>
      <xdr:colOff>771525</xdr:colOff>
      <xdr:row>7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6105525" y="6953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238125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9429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219075</xdr:colOff>
      <xdr:row>9</xdr:row>
      <xdr:rowOff>0</xdr:rowOff>
    </xdr:from>
    <xdr:to>
      <xdr:col>7</xdr:col>
      <xdr:colOff>457200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6419850" y="15906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66675</xdr:rowOff>
    </xdr:from>
    <xdr:to>
      <xdr:col>6</xdr:col>
      <xdr:colOff>600075</xdr:colOff>
      <xdr:row>10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5934075" y="16573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47625</xdr:rowOff>
    </xdr:from>
    <xdr:to>
      <xdr:col>7</xdr:col>
      <xdr:colOff>152400</xdr:colOff>
      <xdr:row>10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353175" y="163830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628650</xdr:colOff>
      <xdr:row>9</xdr:row>
      <xdr:rowOff>123825</xdr:rowOff>
    </xdr:from>
    <xdr:to>
      <xdr:col>7</xdr:col>
      <xdr:colOff>133350</xdr:colOff>
      <xdr:row>10</xdr:row>
      <xdr:rowOff>123825</xdr:rowOff>
    </xdr:to>
    <xdr:sp>
      <xdr:nvSpPr>
        <xdr:cNvPr id="9" name="Text 9"/>
        <xdr:cNvSpPr txBox="1">
          <a:spLocks noChangeArrowheads="1"/>
        </xdr:cNvSpPr>
      </xdr:nvSpPr>
      <xdr:spPr>
        <a:xfrm>
          <a:off x="5962650" y="1714500"/>
          <a:ext cx="3714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1.2m</a:t>
          </a:r>
        </a:p>
      </xdr:txBody>
    </xdr:sp>
    <xdr:clientData/>
  </xdr:twoCellAnchor>
  <xdr:twoCellAnchor>
    <xdr:from>
      <xdr:col>7</xdr:col>
      <xdr:colOff>238125</xdr:colOff>
      <xdr:row>6</xdr:row>
      <xdr:rowOff>76200</xdr:rowOff>
    </xdr:from>
    <xdr:to>
      <xdr:col>7</xdr:col>
      <xdr:colOff>600075</xdr:colOff>
      <xdr:row>7</xdr:row>
      <xdr:rowOff>95250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438900" y="1181100"/>
          <a:ext cx="3619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1.8m</a:t>
          </a:r>
        </a:p>
      </xdr:txBody>
    </xdr:sp>
    <xdr:clientData/>
  </xdr:twoCellAnchor>
  <xdr:twoCellAnchor>
    <xdr:from>
      <xdr:col>7</xdr:col>
      <xdr:colOff>390525</xdr:colOff>
      <xdr:row>5</xdr:row>
      <xdr:rowOff>0</xdr:rowOff>
    </xdr:from>
    <xdr:to>
      <xdr:col>7</xdr:col>
      <xdr:colOff>400050</xdr:colOff>
      <xdr:row>6</xdr:row>
      <xdr:rowOff>66675</xdr:rowOff>
    </xdr:to>
    <xdr:sp>
      <xdr:nvSpPr>
        <xdr:cNvPr id="11" name="Line 11"/>
        <xdr:cNvSpPr>
          <a:spLocks/>
        </xdr:cNvSpPr>
      </xdr:nvSpPr>
      <xdr:spPr>
        <a:xfrm flipV="1">
          <a:off x="6591300" y="942975"/>
          <a:ext cx="95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400050</xdr:colOff>
      <xdr:row>7</xdr:row>
      <xdr:rowOff>114300</xdr:rowOff>
    </xdr:from>
    <xdr:to>
      <xdr:col>7</xdr:col>
      <xdr:colOff>400050</xdr:colOff>
      <xdr:row>9</xdr:row>
      <xdr:rowOff>9525</xdr:rowOff>
    </xdr:to>
    <xdr:sp>
      <xdr:nvSpPr>
        <xdr:cNvPr id="12" name="Line 12"/>
        <xdr:cNvSpPr>
          <a:spLocks/>
        </xdr:cNvSpPr>
      </xdr:nvSpPr>
      <xdr:spPr>
        <a:xfrm>
          <a:off x="6600825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76200</xdr:rowOff>
    </xdr:from>
    <xdr:to>
      <xdr:col>7</xdr:col>
      <xdr:colOff>400050</xdr:colOff>
      <xdr:row>10</xdr:row>
      <xdr:rowOff>76200</xdr:rowOff>
    </xdr:to>
    <xdr:sp>
      <xdr:nvSpPr>
        <xdr:cNvPr id="13" name="Line 13"/>
        <xdr:cNvSpPr>
          <a:spLocks/>
        </xdr:cNvSpPr>
      </xdr:nvSpPr>
      <xdr:spPr>
        <a:xfrm flipH="1">
          <a:off x="6372225" y="182880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342900</xdr:colOff>
      <xdr:row>10</xdr:row>
      <xdr:rowOff>85725</xdr:rowOff>
    </xdr:from>
    <xdr:to>
      <xdr:col>6</xdr:col>
      <xdr:colOff>581025</xdr:colOff>
      <xdr:row>10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5676900" y="183832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114300</xdr:rowOff>
    </xdr:from>
    <xdr:to>
      <xdr:col>6</xdr:col>
      <xdr:colOff>285750</xdr:colOff>
      <xdr:row>3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381625" y="73342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771525</xdr:colOff>
      <xdr:row>3</xdr:row>
      <xdr:rowOff>95250</xdr:rowOff>
    </xdr:from>
    <xdr:to>
      <xdr:col>7</xdr:col>
      <xdr:colOff>142875</xdr:colOff>
      <xdr:row>3</xdr:row>
      <xdr:rowOff>95250</xdr:rowOff>
    </xdr:to>
    <xdr:sp>
      <xdr:nvSpPr>
        <xdr:cNvPr id="16" name="Line 16"/>
        <xdr:cNvSpPr>
          <a:spLocks/>
        </xdr:cNvSpPr>
      </xdr:nvSpPr>
      <xdr:spPr>
        <a:xfrm flipH="1">
          <a:off x="6105525" y="7143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361950</xdr:colOff>
      <xdr:row>3</xdr:row>
      <xdr:rowOff>47625</xdr:rowOff>
    </xdr:from>
    <xdr:to>
      <xdr:col>6</xdr:col>
      <xdr:colOff>723900</xdr:colOff>
      <xdr:row>4</xdr:row>
      <xdr:rowOff>47625</xdr:rowOff>
    </xdr:to>
    <xdr:sp>
      <xdr:nvSpPr>
        <xdr:cNvPr id="17" name="Text 17"/>
        <xdr:cNvSpPr txBox="1">
          <a:spLocks noChangeArrowheads="1"/>
        </xdr:cNvSpPr>
      </xdr:nvSpPr>
      <xdr:spPr>
        <a:xfrm>
          <a:off x="5695950" y="666750"/>
          <a:ext cx="3714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1.0m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workbookViewId="0" topLeftCell="A1">
      <selection activeCell="J33" sqref="J33"/>
    </sheetView>
  </sheetViews>
  <sheetFormatPr defaultColWidth="9.00390625" defaultRowHeight="12.75"/>
  <cols>
    <col min="1" max="1" width="13.125" style="0" customWidth="1"/>
    <col min="2" max="16384" width="11.375" style="0" customWidth="1"/>
  </cols>
  <sheetData>
    <row r="1" ht="23.25">
      <c r="A1" s="6" t="s">
        <v>0</v>
      </c>
    </row>
    <row r="2" spans="2:5" ht="12.75">
      <c r="B2" s="4" t="s">
        <v>1</v>
      </c>
      <c r="C2" s="4"/>
      <c r="D2" s="4" t="s">
        <v>2</v>
      </c>
      <c r="E2" s="4"/>
    </row>
    <row r="3" spans="2:7" ht="12.75">
      <c r="B3" s="5" t="s">
        <v>3</v>
      </c>
      <c r="C3" s="5" t="s">
        <v>4</v>
      </c>
      <c r="D3" s="5" t="s">
        <v>3</v>
      </c>
      <c r="E3" s="5" t="s">
        <v>4</v>
      </c>
      <c r="G3" t="s">
        <v>5</v>
      </c>
    </row>
    <row r="4" spans="1:5" ht="12.75">
      <c r="A4" t="s">
        <v>6</v>
      </c>
      <c r="B4" s="2">
        <f>(I21+I25+I29)/3</f>
        <v>5.073334724177888E-07</v>
      </c>
      <c r="C4" s="2">
        <f>(J21+J25+J29)/3</f>
        <v>2406</v>
      </c>
      <c r="D4" s="2">
        <f>MAX(ABS(I21),ABS(I25),ABS(I29))</f>
        <v>128.60000000000005</v>
      </c>
      <c r="E4" s="2">
        <f>MAX(ABS(J21),ABS(J25),ABS(J29))</f>
        <v>5080</v>
      </c>
    </row>
    <row r="5" spans="1:5" ht="12.75">
      <c r="A5" t="s">
        <v>7</v>
      </c>
      <c r="B5" s="2">
        <f>(I41+I45+I49)/3</f>
        <v>282.96666666666675</v>
      </c>
      <c r="C5" s="2">
        <f>(J41+J45+J49)/3</f>
        <v>1465</v>
      </c>
      <c r="D5" s="2">
        <f>MAX(ABS(I41),ABS(I45),ABS(I49))</f>
        <v>383.8000000000001</v>
      </c>
      <c r="E5" s="2">
        <f>MAX(ABS(J41),ABS(J45),ABS(J49))</f>
        <v>1921</v>
      </c>
    </row>
    <row r="6" spans="1:5" ht="12.75">
      <c r="A6" t="s">
        <v>8</v>
      </c>
      <c r="B6" s="2">
        <f>(I61+I65+I69)/3</f>
        <v>944.4333333333334</v>
      </c>
      <c r="C6" s="2">
        <f>(J61+J65+J69)/3</f>
        <v>-270.53333333333336</v>
      </c>
      <c r="D6" s="2">
        <f>MAX(ABS(I61),ABS(I65),ABS(I69))</f>
        <v>1007</v>
      </c>
      <c r="E6" s="2">
        <f>MAX(ABS(J61),ABS(J65),ABS(J69))</f>
        <v>355</v>
      </c>
    </row>
    <row r="7" spans="1:5" ht="12.75">
      <c r="A7" t="s">
        <v>9</v>
      </c>
      <c r="B7" s="2">
        <f>(I81+I85+I89)/3</f>
        <v>847.2709796079444</v>
      </c>
      <c r="C7" s="2">
        <f>(J81+J85+J89)/3</f>
        <v>-235.4220522163333</v>
      </c>
      <c r="D7" s="2">
        <f>MAX(ABS(I81),ABS(I85),ABS(I89))</f>
        <v>912.980574747722</v>
      </c>
      <c r="E7" s="2">
        <f>MAX(ABS(J81),ABS(J85),ABS(J89))</f>
        <v>425.3224188359597</v>
      </c>
    </row>
    <row r="8" spans="1:5" ht="12.75">
      <c r="A8" s="3" t="s">
        <v>10</v>
      </c>
      <c r="B8" s="2">
        <f>(I101+I105+I109)/3</f>
        <v>1101.1704163382985</v>
      </c>
      <c r="C8" s="2">
        <f>(J101+J105+J109)/3</f>
        <v>55.24628457295385</v>
      </c>
      <c r="D8" s="2">
        <f>MAX(ABS(I101),ABS(I105),ABS(I109))</f>
        <v>1265.5552049611738</v>
      </c>
      <c r="E8" s="2">
        <f>MAX(ABS(J101),ABS(J105),ABS(J109))</f>
        <v>218.5847970984188</v>
      </c>
    </row>
    <row r="9" spans="1:5" ht="12.75">
      <c r="A9" s="3" t="s">
        <v>11</v>
      </c>
      <c r="B9" s="2">
        <f>(I121+I125+I129)/3</f>
        <v>1252.4525404653232</v>
      </c>
      <c r="C9" s="2">
        <f>(J121+J125+J129)/3</f>
        <v>-25.753694314546635</v>
      </c>
      <c r="D9" s="2">
        <f>MAX(ABS(I121),ABS(I125),ABS(I129))</f>
        <v>1597.030334291035</v>
      </c>
      <c r="E9" s="2">
        <f>MAX(ABS(J121),ABS(J125),ABS(J129))</f>
        <v>184.015179167126</v>
      </c>
    </row>
    <row r="11" ht="12.75">
      <c r="A11" s="1" t="s">
        <v>6</v>
      </c>
    </row>
    <row r="12" spans="2:6" ht="12.75">
      <c r="B12" t="s">
        <v>12</v>
      </c>
      <c r="C12">
        <v>90</v>
      </c>
      <c r="D12" t="s">
        <v>13</v>
      </c>
      <c r="E12">
        <f>C12*PI()/180</f>
        <v>1.5707963267948966</v>
      </c>
      <c r="F12" t="s">
        <v>14</v>
      </c>
    </row>
    <row r="13" spans="2:9" ht="12.75"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21</v>
      </c>
      <c r="I13" t="s">
        <v>22</v>
      </c>
    </row>
    <row r="14" spans="2:9" ht="12.75">
      <c r="B14">
        <v>3</v>
      </c>
      <c r="C14">
        <v>1</v>
      </c>
      <c r="D14">
        <v>1</v>
      </c>
      <c r="E14">
        <v>1</v>
      </c>
      <c r="F14">
        <v>0</v>
      </c>
      <c r="G14">
        <v>1</v>
      </c>
      <c r="H14">
        <v>1</v>
      </c>
      <c r="I14">
        <v>9</v>
      </c>
    </row>
    <row r="15" spans="2:7" ht="12.75">
      <c r="B15" t="s">
        <v>23</v>
      </c>
      <c r="C15" t="s">
        <v>24</v>
      </c>
      <c r="D15" t="s">
        <v>25</v>
      </c>
      <c r="E15" t="s">
        <v>26</v>
      </c>
      <c r="F15" t="s">
        <v>27</v>
      </c>
      <c r="G15" t="s">
        <v>28</v>
      </c>
    </row>
    <row r="16" spans="2:7" ht="12.75">
      <c r="B16">
        <v>0.178</v>
      </c>
      <c r="C16">
        <v>0.178</v>
      </c>
      <c r="D16">
        <v>0</v>
      </c>
      <c r="E16">
        <v>0</v>
      </c>
      <c r="F16">
        <v>-1.6</v>
      </c>
      <c r="G16">
        <v>1.6</v>
      </c>
    </row>
    <row r="20" spans="2:11" ht="12.75">
      <c r="B20" t="s">
        <v>29</v>
      </c>
      <c r="C20" t="s">
        <v>30</v>
      </c>
      <c r="D20" t="s">
        <v>31</v>
      </c>
      <c r="E20" t="s">
        <v>32</v>
      </c>
      <c r="F20" t="s">
        <v>33</v>
      </c>
      <c r="G20" t="s">
        <v>34</v>
      </c>
      <c r="H20" t="s">
        <v>35</v>
      </c>
      <c r="I20" t="s">
        <v>3</v>
      </c>
      <c r="J20" t="s">
        <v>36</v>
      </c>
      <c r="K20" t="s">
        <v>37</v>
      </c>
    </row>
    <row r="21" spans="2:11" ht="12.75">
      <c r="B21" s="2">
        <v>0.178</v>
      </c>
      <c r="C21" s="2">
        <v>0</v>
      </c>
      <c r="D21" s="2">
        <v>-1.6</v>
      </c>
      <c r="E21" s="2">
        <v>-128.6</v>
      </c>
      <c r="F21" s="2">
        <v>2.559E-08</v>
      </c>
      <c r="G21" s="2">
        <v>1069</v>
      </c>
      <c r="H21" s="2">
        <v>1077</v>
      </c>
      <c r="I21" s="2">
        <f aca="true" t="shared" si="0" ref="I21:I29">E21*SIN($E$12)+G21*COS($E$12)</f>
        <v>-128.59999999999994</v>
      </c>
      <c r="J21" s="2">
        <f aca="true" t="shared" si="1" ref="J21:J29">-E21*COS($E$12)+G21*SIN($E$12)</f>
        <v>1069</v>
      </c>
      <c r="K21" s="2">
        <f aca="true" t="shared" si="2" ref="K21:K29">SQRT(I21*I21+J21*J21)</f>
        <v>1076.7074625913951</v>
      </c>
    </row>
    <row r="22" spans="2:11" ht="12.75">
      <c r="B22" s="2">
        <v>0.178</v>
      </c>
      <c r="C22" s="2">
        <v>0</v>
      </c>
      <c r="D22" s="2">
        <v>-1.2</v>
      </c>
      <c r="E22" s="2">
        <v>-244.8</v>
      </c>
      <c r="F22" s="2">
        <v>-6.575E-08</v>
      </c>
      <c r="G22" s="2">
        <v>1873</v>
      </c>
      <c r="H22" s="2">
        <v>1889</v>
      </c>
      <c r="I22" s="2">
        <f t="shared" si="0"/>
        <v>-244.7999999999999</v>
      </c>
      <c r="J22" s="2">
        <f t="shared" si="1"/>
        <v>1873</v>
      </c>
      <c r="K22" s="2">
        <f t="shared" si="2"/>
        <v>1888.9298663529044</v>
      </c>
    </row>
    <row r="23" spans="2:11" ht="12.75">
      <c r="B23" s="2">
        <v>0.178</v>
      </c>
      <c r="C23" s="2">
        <v>0</v>
      </c>
      <c r="D23" s="2">
        <v>-0.8</v>
      </c>
      <c r="E23" s="2">
        <v>-365.7</v>
      </c>
      <c r="F23" s="2">
        <v>-4.957E-07</v>
      </c>
      <c r="G23" s="2">
        <v>3325</v>
      </c>
      <c r="H23" s="2">
        <v>3345</v>
      </c>
      <c r="I23" s="2">
        <f t="shared" si="0"/>
        <v>-365.69999999999976</v>
      </c>
      <c r="J23" s="2">
        <f t="shared" si="1"/>
        <v>3325</v>
      </c>
      <c r="K23" s="2">
        <f t="shared" si="2"/>
        <v>3345.0502970807484</v>
      </c>
    </row>
    <row r="24" spans="2:11" ht="12.75">
      <c r="B24" s="2">
        <v>0.178</v>
      </c>
      <c r="C24" s="2">
        <v>0</v>
      </c>
      <c r="D24" s="2">
        <v>-0.4</v>
      </c>
      <c r="E24" s="2">
        <v>-192.3</v>
      </c>
      <c r="F24" s="2">
        <v>-1.248E-06</v>
      </c>
      <c r="G24" s="2">
        <v>4664</v>
      </c>
      <c r="H24" s="2">
        <v>4668</v>
      </c>
      <c r="I24" s="2">
        <f t="shared" si="0"/>
        <v>-192.29999999999973</v>
      </c>
      <c r="J24" s="2">
        <f t="shared" si="1"/>
        <v>4664</v>
      </c>
      <c r="K24" s="2">
        <f t="shared" si="2"/>
        <v>4667.962648736599</v>
      </c>
    </row>
    <row r="25" spans="2:11" ht="12.75">
      <c r="B25" s="2">
        <v>0.178</v>
      </c>
      <c r="C25" s="2">
        <v>0</v>
      </c>
      <c r="D25" s="2">
        <v>-1.11E-16</v>
      </c>
      <c r="E25" s="2">
        <v>1.522E-06</v>
      </c>
      <c r="F25" s="2">
        <v>-1.498E-06</v>
      </c>
      <c r="G25" s="2">
        <v>5080</v>
      </c>
      <c r="H25" s="2">
        <v>5080</v>
      </c>
      <c r="I25" s="2">
        <f t="shared" si="0"/>
        <v>1.5220003110500139E-06</v>
      </c>
      <c r="J25" s="2">
        <f t="shared" si="1"/>
        <v>5080</v>
      </c>
      <c r="K25" s="2">
        <f t="shared" si="2"/>
        <v>5080</v>
      </c>
    </row>
    <row r="26" spans="2:11" ht="12.75">
      <c r="B26" s="2">
        <v>0.178</v>
      </c>
      <c r="C26" s="2">
        <v>0</v>
      </c>
      <c r="D26" s="2">
        <v>0.4</v>
      </c>
      <c r="E26" s="2">
        <v>192.3</v>
      </c>
      <c r="F26" s="2">
        <v>-1.248E-06</v>
      </c>
      <c r="G26" s="2">
        <v>4664</v>
      </c>
      <c r="H26" s="2">
        <v>4668</v>
      </c>
      <c r="I26" s="2">
        <f t="shared" si="0"/>
        <v>192.3000000000003</v>
      </c>
      <c r="J26" s="2">
        <f t="shared" si="1"/>
        <v>4664</v>
      </c>
      <c r="K26" s="2">
        <f t="shared" si="2"/>
        <v>4667.962648736599</v>
      </c>
    </row>
    <row r="27" spans="2:11" ht="12.75">
      <c r="B27" s="2">
        <v>0.178</v>
      </c>
      <c r="C27" s="2">
        <v>0</v>
      </c>
      <c r="D27" s="2">
        <v>0.8</v>
      </c>
      <c r="E27" s="2">
        <v>365.7</v>
      </c>
      <c r="F27" s="2">
        <v>-4.957E-07</v>
      </c>
      <c r="G27" s="2">
        <v>3325</v>
      </c>
      <c r="H27" s="2">
        <v>3345</v>
      </c>
      <c r="I27" s="2">
        <f t="shared" si="0"/>
        <v>365.7000000000002</v>
      </c>
      <c r="J27" s="2">
        <f t="shared" si="1"/>
        <v>3325</v>
      </c>
      <c r="K27" s="2">
        <f t="shared" si="2"/>
        <v>3345.0502970807484</v>
      </c>
    </row>
    <row r="28" spans="2:11" ht="12.75">
      <c r="B28" s="2">
        <v>0.178</v>
      </c>
      <c r="C28" s="2">
        <v>0</v>
      </c>
      <c r="D28" s="2">
        <v>1.2</v>
      </c>
      <c r="E28" s="2">
        <v>244.8</v>
      </c>
      <c r="F28" s="2">
        <v>-6.575E-08</v>
      </c>
      <c r="G28" s="2">
        <v>1873</v>
      </c>
      <c r="H28" s="2">
        <v>1889</v>
      </c>
      <c r="I28" s="2">
        <f t="shared" si="0"/>
        <v>244.80000000000013</v>
      </c>
      <c r="J28" s="2">
        <f t="shared" si="1"/>
        <v>1873</v>
      </c>
      <c r="K28" s="2">
        <f t="shared" si="2"/>
        <v>1888.9298663529044</v>
      </c>
    </row>
    <row r="29" spans="2:11" ht="12.75">
      <c r="B29" s="2">
        <v>0.178</v>
      </c>
      <c r="C29" s="2">
        <v>0</v>
      </c>
      <c r="D29" s="2">
        <v>1.6</v>
      </c>
      <c r="E29" s="2">
        <v>128.6</v>
      </c>
      <c r="F29" s="2">
        <v>2.559E-08</v>
      </c>
      <c r="G29" s="2">
        <v>1069</v>
      </c>
      <c r="H29" s="2">
        <v>1077</v>
      </c>
      <c r="I29" s="2">
        <f t="shared" si="0"/>
        <v>128.60000000000005</v>
      </c>
      <c r="J29" s="2">
        <f t="shared" si="1"/>
        <v>1069</v>
      </c>
      <c r="K29" s="2">
        <f t="shared" si="2"/>
        <v>1076.7074625913951</v>
      </c>
    </row>
    <row r="31" ht="12.75">
      <c r="A31" s="1" t="s">
        <v>7</v>
      </c>
    </row>
    <row r="32" spans="2:6" ht="12.75">
      <c r="B32" t="s">
        <v>12</v>
      </c>
      <c r="C32">
        <v>90</v>
      </c>
      <c r="D32" t="s">
        <v>13</v>
      </c>
      <c r="E32">
        <f>C32*PI()/180</f>
        <v>1.5707963267948966</v>
      </c>
      <c r="F32" t="s">
        <v>14</v>
      </c>
    </row>
    <row r="33" spans="2:9" ht="12.75">
      <c r="B33" t="s">
        <v>15</v>
      </c>
      <c r="C33" t="s">
        <v>16</v>
      </c>
      <c r="D33" t="s">
        <v>17</v>
      </c>
      <c r="E33" t="s">
        <v>18</v>
      </c>
      <c r="F33" t="s">
        <v>19</v>
      </c>
      <c r="G33" t="s">
        <v>20</v>
      </c>
      <c r="H33" t="s">
        <v>21</v>
      </c>
      <c r="I33" t="s">
        <v>22</v>
      </c>
    </row>
    <row r="34" spans="2:9" ht="12.75">
      <c r="B34">
        <v>3</v>
      </c>
      <c r="C34">
        <v>1</v>
      </c>
      <c r="D34">
        <v>1</v>
      </c>
      <c r="E34">
        <v>1</v>
      </c>
      <c r="F34">
        <v>0</v>
      </c>
      <c r="G34">
        <v>3</v>
      </c>
      <c r="H34">
        <v>1</v>
      </c>
      <c r="I34">
        <v>3</v>
      </c>
    </row>
    <row r="35" spans="2:7" ht="12.75">
      <c r="B35" t="s">
        <v>23</v>
      </c>
      <c r="C35" t="s">
        <v>24</v>
      </c>
      <c r="D35" t="s">
        <v>25</v>
      </c>
      <c r="E35" t="s">
        <v>26</v>
      </c>
      <c r="F35" t="s">
        <v>27</v>
      </c>
      <c r="G35" t="s">
        <v>28</v>
      </c>
    </row>
    <row r="36" spans="2:7" ht="12.75">
      <c r="B36">
        <v>0.267</v>
      </c>
      <c r="C36">
        <v>0.267</v>
      </c>
      <c r="D36">
        <v>0</v>
      </c>
      <c r="E36">
        <v>0</v>
      </c>
      <c r="F36">
        <v>1.167</v>
      </c>
      <c r="G36">
        <v>1.591</v>
      </c>
    </row>
    <row r="40" spans="2:11" ht="12.75">
      <c r="B40" t="s">
        <v>29</v>
      </c>
      <c r="C40" t="s">
        <v>30</v>
      </c>
      <c r="D40" t="s">
        <v>31</v>
      </c>
      <c r="E40" t="s">
        <v>32</v>
      </c>
      <c r="F40" t="s">
        <v>33</v>
      </c>
      <c r="G40" t="s">
        <v>34</v>
      </c>
      <c r="H40" t="s">
        <v>35</v>
      </c>
      <c r="I40" t="s">
        <v>3</v>
      </c>
      <c r="J40" t="s">
        <v>36</v>
      </c>
      <c r="K40" t="s">
        <v>37</v>
      </c>
    </row>
    <row r="41" spans="2:11" ht="12.75">
      <c r="B41" s="2">
        <v>0.267</v>
      </c>
      <c r="C41" s="2">
        <v>0</v>
      </c>
      <c r="D41" s="2">
        <v>1.167</v>
      </c>
      <c r="E41" s="2">
        <v>383.8</v>
      </c>
      <c r="F41" s="2">
        <v>-7.18E-08</v>
      </c>
      <c r="G41" s="2">
        <v>1921</v>
      </c>
      <c r="H41" s="2">
        <v>1959</v>
      </c>
      <c r="I41" s="2">
        <f aca="true" t="shared" si="3" ref="I41:I49">E41*SIN($E$32)+G41*COS($E$32)</f>
        <v>383.8000000000001</v>
      </c>
      <c r="J41" s="2">
        <f aca="true" t="shared" si="4" ref="J41:J49">-E41*COS($E$32)+G41*SIN($E$32)</f>
        <v>1921</v>
      </c>
      <c r="K41" s="2">
        <f aca="true" t="shared" si="5" ref="K41:K49">SQRT(I41*I41+J41*J41)</f>
        <v>1958.9648899354988</v>
      </c>
    </row>
    <row r="42" spans="2:11" ht="12.75">
      <c r="B42" s="2">
        <v>0.267</v>
      </c>
      <c r="C42" s="2">
        <v>0</v>
      </c>
      <c r="D42" s="2">
        <v>1.379</v>
      </c>
      <c r="E42" s="2">
        <v>272.1</v>
      </c>
      <c r="F42" s="2">
        <v>-2.947E-09</v>
      </c>
      <c r="G42" s="2">
        <v>1415</v>
      </c>
      <c r="H42" s="2">
        <v>1441</v>
      </c>
      <c r="I42" s="2">
        <f t="shared" si="3"/>
        <v>272.10000000000014</v>
      </c>
      <c r="J42" s="2">
        <f t="shared" si="4"/>
        <v>1415</v>
      </c>
      <c r="K42" s="2">
        <f t="shared" si="5"/>
        <v>1440.924498369016</v>
      </c>
    </row>
    <row r="43" spans="2:11" ht="12.75">
      <c r="B43" s="2">
        <v>0.267</v>
      </c>
      <c r="C43" s="2">
        <v>0</v>
      </c>
      <c r="D43" s="2">
        <v>1.591</v>
      </c>
      <c r="E43" s="2">
        <v>193</v>
      </c>
      <c r="F43" s="2">
        <v>2.686E-08</v>
      </c>
      <c r="G43" s="2">
        <v>1059</v>
      </c>
      <c r="H43" s="2">
        <v>1076</v>
      </c>
      <c r="I43" s="2">
        <f t="shared" si="3"/>
        <v>193.00000000000006</v>
      </c>
      <c r="J43" s="2">
        <f t="shared" si="4"/>
        <v>1059</v>
      </c>
      <c r="K43" s="2">
        <f t="shared" si="5"/>
        <v>1076.4432172669399</v>
      </c>
    </row>
    <row r="44" spans="2:11" ht="12.75">
      <c r="B44" s="2">
        <v>0.267</v>
      </c>
      <c r="C44" s="2">
        <v>0</v>
      </c>
      <c r="D44" s="2">
        <v>1.167</v>
      </c>
      <c r="E44" s="2">
        <v>383.8</v>
      </c>
      <c r="F44" s="2">
        <v>-7.18E-08</v>
      </c>
      <c r="G44" s="2">
        <v>1921</v>
      </c>
      <c r="H44" s="2">
        <v>1959</v>
      </c>
      <c r="I44" s="2">
        <f t="shared" si="3"/>
        <v>383.8000000000001</v>
      </c>
      <c r="J44" s="2">
        <f t="shared" si="4"/>
        <v>1921</v>
      </c>
      <c r="K44" s="2">
        <f t="shared" si="5"/>
        <v>1958.9648899354988</v>
      </c>
    </row>
    <row r="45" spans="2:11" ht="12.75">
      <c r="B45" s="2">
        <v>0.267</v>
      </c>
      <c r="C45" s="2">
        <v>0</v>
      </c>
      <c r="D45" s="2">
        <v>1.379</v>
      </c>
      <c r="E45" s="2">
        <v>272.1</v>
      </c>
      <c r="F45" s="2">
        <v>-2.947E-09</v>
      </c>
      <c r="G45" s="2">
        <v>1415</v>
      </c>
      <c r="H45" s="2">
        <v>1441</v>
      </c>
      <c r="I45" s="2">
        <f t="shared" si="3"/>
        <v>272.10000000000014</v>
      </c>
      <c r="J45" s="2">
        <f t="shared" si="4"/>
        <v>1415</v>
      </c>
      <c r="K45" s="2">
        <f t="shared" si="5"/>
        <v>1440.924498369016</v>
      </c>
    </row>
    <row r="46" spans="2:11" ht="12.75">
      <c r="B46" s="2">
        <v>0.267</v>
      </c>
      <c r="C46" s="2">
        <v>0</v>
      </c>
      <c r="D46" s="2">
        <v>1.591</v>
      </c>
      <c r="E46" s="2">
        <v>193</v>
      </c>
      <c r="F46" s="2">
        <v>2.686E-08</v>
      </c>
      <c r="G46" s="2">
        <v>1059</v>
      </c>
      <c r="H46" s="2">
        <v>1076</v>
      </c>
      <c r="I46" s="2">
        <f t="shared" si="3"/>
        <v>193.00000000000006</v>
      </c>
      <c r="J46" s="2">
        <f t="shared" si="4"/>
        <v>1059</v>
      </c>
      <c r="K46" s="2">
        <f t="shared" si="5"/>
        <v>1076.4432172669399</v>
      </c>
    </row>
    <row r="47" spans="2:11" ht="12.75">
      <c r="B47" s="2">
        <v>0.267</v>
      </c>
      <c r="C47" s="2">
        <v>0</v>
      </c>
      <c r="D47" s="2">
        <v>1.167</v>
      </c>
      <c r="E47" s="2">
        <v>383.8</v>
      </c>
      <c r="F47" s="2">
        <v>-7.18E-08</v>
      </c>
      <c r="G47" s="2">
        <v>1921</v>
      </c>
      <c r="H47" s="2">
        <v>1959</v>
      </c>
      <c r="I47" s="2">
        <f t="shared" si="3"/>
        <v>383.8000000000001</v>
      </c>
      <c r="J47" s="2">
        <f t="shared" si="4"/>
        <v>1921</v>
      </c>
      <c r="K47" s="2">
        <f t="shared" si="5"/>
        <v>1958.9648899354988</v>
      </c>
    </row>
    <row r="48" spans="2:11" ht="12.75">
      <c r="B48" s="2">
        <v>0.267</v>
      </c>
      <c r="C48" s="2">
        <v>0</v>
      </c>
      <c r="D48" s="2">
        <v>1.379</v>
      </c>
      <c r="E48" s="2">
        <v>272.1</v>
      </c>
      <c r="F48" s="2">
        <v>-2.947E-09</v>
      </c>
      <c r="G48" s="2">
        <v>1415</v>
      </c>
      <c r="H48" s="2">
        <v>1441</v>
      </c>
      <c r="I48" s="2">
        <f t="shared" si="3"/>
        <v>272.10000000000014</v>
      </c>
      <c r="J48" s="2">
        <f t="shared" si="4"/>
        <v>1415</v>
      </c>
      <c r="K48" s="2">
        <f t="shared" si="5"/>
        <v>1440.924498369016</v>
      </c>
    </row>
    <row r="49" spans="2:11" ht="12.75">
      <c r="B49" s="2">
        <v>0.267</v>
      </c>
      <c r="C49" s="2">
        <v>0</v>
      </c>
      <c r="D49" s="2">
        <v>1.591</v>
      </c>
      <c r="E49" s="2">
        <v>193</v>
      </c>
      <c r="F49" s="2">
        <v>2.686E-08</v>
      </c>
      <c r="G49" s="2">
        <v>1059</v>
      </c>
      <c r="H49" s="2">
        <v>1076</v>
      </c>
      <c r="I49" s="2">
        <f t="shared" si="3"/>
        <v>193.00000000000006</v>
      </c>
      <c r="J49" s="2">
        <f t="shared" si="4"/>
        <v>1059</v>
      </c>
      <c r="K49" s="2">
        <f t="shared" si="5"/>
        <v>1076.4432172669399</v>
      </c>
    </row>
    <row r="51" ht="12.75">
      <c r="A51" s="1" t="s">
        <v>8</v>
      </c>
    </row>
    <row r="52" spans="2:6" ht="12.75">
      <c r="B52" t="s">
        <v>12</v>
      </c>
      <c r="C52">
        <v>0</v>
      </c>
      <c r="D52" t="s">
        <v>13</v>
      </c>
      <c r="E52">
        <f>C52*PI()/180</f>
        <v>0</v>
      </c>
      <c r="F52" t="s">
        <v>14</v>
      </c>
    </row>
    <row r="53" spans="2:9" ht="12.75">
      <c r="B53" t="s">
        <v>15</v>
      </c>
      <c r="C53" t="s">
        <v>16</v>
      </c>
      <c r="D53" t="s">
        <v>17</v>
      </c>
      <c r="E53" t="s">
        <v>18</v>
      </c>
      <c r="F53" t="s">
        <v>19</v>
      </c>
      <c r="G53" t="s">
        <v>20</v>
      </c>
      <c r="H53" t="s">
        <v>21</v>
      </c>
      <c r="I53" t="s">
        <v>22</v>
      </c>
    </row>
    <row r="54" spans="2:9" ht="12.75">
      <c r="B54">
        <v>3</v>
      </c>
      <c r="C54">
        <v>1</v>
      </c>
      <c r="D54">
        <v>1</v>
      </c>
      <c r="E54">
        <v>1</v>
      </c>
      <c r="F54">
        <v>0</v>
      </c>
      <c r="G54">
        <v>3</v>
      </c>
      <c r="H54">
        <v>1</v>
      </c>
      <c r="I54">
        <v>3</v>
      </c>
    </row>
    <row r="55" spans="2:7" ht="12.75">
      <c r="B55" t="s">
        <v>23</v>
      </c>
      <c r="C55" t="s">
        <v>24</v>
      </c>
      <c r="D55" t="s">
        <v>25</v>
      </c>
      <c r="E55" t="s">
        <v>26</v>
      </c>
      <c r="F55" t="s">
        <v>27</v>
      </c>
      <c r="G55" t="s">
        <v>28</v>
      </c>
    </row>
    <row r="56" spans="2:7" ht="12.75">
      <c r="B56">
        <v>0.267</v>
      </c>
      <c r="C56">
        <v>0.572</v>
      </c>
      <c r="D56">
        <v>0</v>
      </c>
      <c r="E56">
        <v>0</v>
      </c>
      <c r="F56">
        <v>1.629</v>
      </c>
      <c r="G56">
        <v>1.629</v>
      </c>
    </row>
    <row r="60" spans="2:11" ht="12.75">
      <c r="B60" t="s">
        <v>29</v>
      </c>
      <c r="C60" t="s">
        <v>30</v>
      </c>
      <c r="D60" t="s">
        <v>31</v>
      </c>
      <c r="E60" t="s">
        <v>32</v>
      </c>
      <c r="F60" t="s">
        <v>33</v>
      </c>
      <c r="G60" t="s">
        <v>34</v>
      </c>
      <c r="H60" t="s">
        <v>35</v>
      </c>
      <c r="I60" t="s">
        <v>3</v>
      </c>
      <c r="J60" t="s">
        <v>36</v>
      </c>
      <c r="K60" t="s">
        <v>37</v>
      </c>
    </row>
    <row r="61" spans="2:11" ht="12.75">
      <c r="B61" s="2">
        <v>0.267</v>
      </c>
      <c r="C61" s="2">
        <v>0</v>
      </c>
      <c r="D61" s="2">
        <v>1.629</v>
      </c>
      <c r="E61" s="2">
        <v>181.6</v>
      </c>
      <c r="F61" s="2">
        <v>2.985E-08</v>
      </c>
      <c r="G61" s="2">
        <v>1007</v>
      </c>
      <c r="H61" s="2">
        <v>1023</v>
      </c>
      <c r="I61" s="2">
        <f aca="true" t="shared" si="6" ref="I61:I69">E61*SIN($E$52)+G61*COS($E$52)</f>
        <v>1007</v>
      </c>
      <c r="J61" s="2">
        <f aca="true" t="shared" si="7" ref="J61:J69">-E61*COS($E$52)+G61*SIN($E$52)</f>
        <v>-181.6</v>
      </c>
      <c r="K61" s="2">
        <f aca="true" t="shared" si="8" ref="K61:K69">SQRT(I61*I61+J61*J61)</f>
        <v>1023.2436464498571</v>
      </c>
    </row>
    <row r="62" spans="2:11" ht="12.75">
      <c r="B62" s="2">
        <v>0.267</v>
      </c>
      <c r="C62" s="2">
        <v>0</v>
      </c>
      <c r="D62" s="2">
        <v>1.629</v>
      </c>
      <c r="E62" s="2">
        <v>181.6</v>
      </c>
      <c r="F62" s="2">
        <v>2.985E-08</v>
      </c>
      <c r="G62" s="2">
        <v>1007</v>
      </c>
      <c r="H62" s="2">
        <v>1023</v>
      </c>
      <c r="I62" s="2">
        <f t="shared" si="6"/>
        <v>1007</v>
      </c>
      <c r="J62" s="2">
        <f t="shared" si="7"/>
        <v>-181.6</v>
      </c>
      <c r="K62" s="2">
        <f t="shared" si="8"/>
        <v>1023.2436464498571</v>
      </c>
    </row>
    <row r="63" spans="2:11" ht="12.75">
      <c r="B63" s="2">
        <v>0.267</v>
      </c>
      <c r="C63" s="2">
        <v>0</v>
      </c>
      <c r="D63" s="2">
        <v>1.629</v>
      </c>
      <c r="E63" s="2">
        <v>181.6</v>
      </c>
      <c r="F63" s="2">
        <v>2.985E-08</v>
      </c>
      <c r="G63" s="2">
        <v>1007</v>
      </c>
      <c r="H63" s="2">
        <v>1023</v>
      </c>
      <c r="I63" s="2">
        <f t="shared" si="6"/>
        <v>1007</v>
      </c>
      <c r="J63" s="2">
        <f t="shared" si="7"/>
        <v>-181.6</v>
      </c>
      <c r="K63" s="2">
        <f t="shared" si="8"/>
        <v>1023.2436464498571</v>
      </c>
    </row>
    <row r="64" spans="2:11" ht="12.75">
      <c r="B64" s="2">
        <v>0.4195</v>
      </c>
      <c r="C64" s="2">
        <v>0</v>
      </c>
      <c r="D64" s="2">
        <v>1.629</v>
      </c>
      <c r="E64" s="2">
        <v>275</v>
      </c>
      <c r="F64" s="2">
        <v>3.436E-08</v>
      </c>
      <c r="G64" s="2">
        <v>951.2</v>
      </c>
      <c r="H64" s="2">
        <v>990.2</v>
      </c>
      <c r="I64" s="2">
        <f t="shared" si="6"/>
        <v>951.2</v>
      </c>
      <c r="J64" s="2">
        <f t="shared" si="7"/>
        <v>-275</v>
      </c>
      <c r="K64" s="2">
        <f t="shared" si="8"/>
        <v>990.1547555811668</v>
      </c>
    </row>
    <row r="65" spans="2:11" ht="12.75">
      <c r="B65" s="2">
        <v>0.4195</v>
      </c>
      <c r="C65" s="2">
        <v>0</v>
      </c>
      <c r="D65" s="2">
        <v>1.629</v>
      </c>
      <c r="E65" s="2">
        <v>275</v>
      </c>
      <c r="F65" s="2">
        <v>3.436E-08</v>
      </c>
      <c r="G65" s="2">
        <v>951.2</v>
      </c>
      <c r="H65" s="2">
        <v>990.2</v>
      </c>
      <c r="I65" s="2">
        <f t="shared" si="6"/>
        <v>951.2</v>
      </c>
      <c r="J65" s="2">
        <f t="shared" si="7"/>
        <v>-275</v>
      </c>
      <c r="K65" s="2">
        <f t="shared" si="8"/>
        <v>990.1547555811668</v>
      </c>
    </row>
    <row r="66" spans="2:11" ht="12.75">
      <c r="B66" s="2">
        <v>0.4195</v>
      </c>
      <c r="C66" s="2">
        <v>0</v>
      </c>
      <c r="D66" s="2">
        <v>1.629</v>
      </c>
      <c r="E66" s="2">
        <v>275</v>
      </c>
      <c r="F66" s="2">
        <v>3.436E-08</v>
      </c>
      <c r="G66" s="2">
        <v>951.2</v>
      </c>
      <c r="H66" s="2">
        <v>990.2</v>
      </c>
      <c r="I66" s="2">
        <f t="shared" si="6"/>
        <v>951.2</v>
      </c>
      <c r="J66" s="2">
        <f t="shared" si="7"/>
        <v>-275</v>
      </c>
      <c r="K66" s="2">
        <f t="shared" si="8"/>
        <v>990.1547555811668</v>
      </c>
    </row>
    <row r="67" spans="2:11" ht="12.75">
      <c r="B67" s="2">
        <v>0.572</v>
      </c>
      <c r="C67" s="2">
        <v>0</v>
      </c>
      <c r="D67" s="2">
        <v>1.629</v>
      </c>
      <c r="E67" s="2">
        <v>355</v>
      </c>
      <c r="F67" s="2">
        <v>4.012E-08</v>
      </c>
      <c r="G67" s="2">
        <v>875.1</v>
      </c>
      <c r="H67" s="2">
        <v>944.4</v>
      </c>
      <c r="I67" s="2">
        <f t="shared" si="6"/>
        <v>875.1</v>
      </c>
      <c r="J67" s="2">
        <f t="shared" si="7"/>
        <v>-355</v>
      </c>
      <c r="K67" s="2">
        <f t="shared" si="8"/>
        <v>944.3648712229824</v>
      </c>
    </row>
    <row r="68" spans="2:11" ht="12.75">
      <c r="B68" s="2">
        <v>0.572</v>
      </c>
      <c r="C68" s="2">
        <v>0</v>
      </c>
      <c r="D68" s="2">
        <v>1.629</v>
      </c>
      <c r="E68" s="2">
        <v>355</v>
      </c>
      <c r="F68" s="2">
        <v>4.012E-08</v>
      </c>
      <c r="G68" s="2">
        <v>875.1</v>
      </c>
      <c r="H68" s="2">
        <v>944.4</v>
      </c>
      <c r="I68" s="2">
        <f t="shared" si="6"/>
        <v>875.1</v>
      </c>
      <c r="J68" s="2">
        <f t="shared" si="7"/>
        <v>-355</v>
      </c>
      <c r="K68" s="2">
        <f t="shared" si="8"/>
        <v>944.3648712229824</v>
      </c>
    </row>
    <row r="69" spans="2:11" ht="12.75">
      <c r="B69" s="2">
        <v>0.572</v>
      </c>
      <c r="C69" s="2">
        <v>0</v>
      </c>
      <c r="D69" s="2">
        <v>1.629</v>
      </c>
      <c r="E69" s="2">
        <v>355</v>
      </c>
      <c r="F69" s="2">
        <v>4.012E-08</v>
      </c>
      <c r="G69" s="2">
        <v>875.1</v>
      </c>
      <c r="H69" s="2">
        <v>944.4</v>
      </c>
      <c r="I69" s="2">
        <f t="shared" si="6"/>
        <v>875.1</v>
      </c>
      <c r="J69" s="2">
        <f t="shared" si="7"/>
        <v>-355</v>
      </c>
      <c r="K69" s="2">
        <f t="shared" si="8"/>
        <v>944.3648712229824</v>
      </c>
    </row>
    <row r="71" ht="12.75">
      <c r="A71" s="1" t="s">
        <v>9</v>
      </c>
    </row>
    <row r="72" spans="2:6" ht="12.75">
      <c r="B72" t="s">
        <v>12</v>
      </c>
      <c r="C72">
        <v>21.5</v>
      </c>
      <c r="D72" t="s">
        <v>13</v>
      </c>
      <c r="E72">
        <f>C72*PI()/180</f>
        <v>0.3752457891787808</v>
      </c>
      <c r="F72" t="s">
        <v>14</v>
      </c>
    </row>
    <row r="73" spans="2:9" ht="12.75">
      <c r="B73" t="s">
        <v>15</v>
      </c>
      <c r="C73" t="s">
        <v>16</v>
      </c>
      <c r="D73" t="s">
        <v>17</v>
      </c>
      <c r="E73" t="s">
        <v>18</v>
      </c>
      <c r="F73" t="s">
        <v>19</v>
      </c>
      <c r="G73" t="s">
        <v>20</v>
      </c>
      <c r="H73" t="s">
        <v>21</v>
      </c>
      <c r="I73" t="s">
        <v>22</v>
      </c>
    </row>
    <row r="74" spans="2:9" ht="12.75">
      <c r="B74">
        <v>3</v>
      </c>
      <c r="C74">
        <v>1</v>
      </c>
      <c r="D74">
        <v>1</v>
      </c>
      <c r="E74">
        <v>1</v>
      </c>
      <c r="F74">
        <v>0</v>
      </c>
      <c r="G74">
        <v>3</v>
      </c>
      <c r="H74">
        <v>1</v>
      </c>
      <c r="I74">
        <v>3</v>
      </c>
    </row>
    <row r="75" spans="2:7" ht="12.75">
      <c r="B75" t="s">
        <v>23</v>
      </c>
      <c r="C75" t="s">
        <v>24</v>
      </c>
      <c r="D75" t="s">
        <v>25</v>
      </c>
      <c r="E75" t="s">
        <v>26</v>
      </c>
      <c r="F75" t="s">
        <v>27</v>
      </c>
      <c r="G75" t="s">
        <v>28</v>
      </c>
    </row>
    <row r="76" spans="2:7" ht="12.75">
      <c r="B76">
        <v>0.622</v>
      </c>
      <c r="C76">
        <v>1.199</v>
      </c>
      <c r="D76">
        <v>0</v>
      </c>
      <c r="E76">
        <v>0</v>
      </c>
      <c r="F76">
        <v>1.64</v>
      </c>
      <c r="G76">
        <v>1.412</v>
      </c>
    </row>
    <row r="80" spans="2:11" ht="12.75">
      <c r="B80" t="s">
        <v>29</v>
      </c>
      <c r="C80" t="s">
        <v>30</v>
      </c>
      <c r="D80" t="s">
        <v>31</v>
      </c>
      <c r="E80" t="s">
        <v>32</v>
      </c>
      <c r="F80" t="s">
        <v>33</v>
      </c>
      <c r="G80" t="s">
        <v>34</v>
      </c>
      <c r="H80" t="s">
        <v>35</v>
      </c>
      <c r="I80" t="s">
        <v>3</v>
      </c>
      <c r="J80" t="s">
        <v>36</v>
      </c>
      <c r="K80" t="s">
        <v>37</v>
      </c>
    </row>
    <row r="81" spans="2:11" ht="12.75">
      <c r="B81" s="2">
        <v>0.622</v>
      </c>
      <c r="C81" s="2">
        <v>0</v>
      </c>
      <c r="D81" s="2">
        <v>1.64</v>
      </c>
      <c r="E81" s="2">
        <v>371.3</v>
      </c>
      <c r="F81" s="2">
        <v>4.248E-08</v>
      </c>
      <c r="G81" s="2">
        <v>835</v>
      </c>
      <c r="H81" s="2">
        <v>913.8</v>
      </c>
      <c r="I81" s="2">
        <f aca="true" t="shared" si="9" ref="I81:I89">E81*SIN($E$72)+G81*COS($E$72)</f>
        <v>912.980574747722</v>
      </c>
      <c r="J81" s="2">
        <f aca="true" t="shared" si="10" ref="J81:J89">-E81*COS($E$72)+G81*SIN($E$72)</f>
        <v>-39.43551867693748</v>
      </c>
      <c r="K81" s="2">
        <f aca="true" t="shared" si="11" ref="K81:K89">SQRT(I81*I81+J81*J81)</f>
        <v>913.8318718451442</v>
      </c>
    </row>
    <row r="82" spans="2:11" ht="12.75">
      <c r="B82" s="2">
        <v>0.622</v>
      </c>
      <c r="C82" s="2">
        <v>0</v>
      </c>
      <c r="D82" s="2">
        <v>1.526</v>
      </c>
      <c r="E82" s="2">
        <v>444.6</v>
      </c>
      <c r="F82" s="2">
        <v>3.78E-08</v>
      </c>
      <c r="G82" s="2">
        <v>962.6</v>
      </c>
      <c r="H82" s="2">
        <v>1060</v>
      </c>
      <c r="I82" s="2">
        <f t="shared" si="9"/>
        <v>1058.5663963411193</v>
      </c>
      <c r="J82" s="2">
        <f t="shared" si="10"/>
        <v>-60.869569879999574</v>
      </c>
      <c r="K82" s="2">
        <f t="shared" si="11"/>
        <v>1060.3150097966172</v>
      </c>
    </row>
    <row r="83" spans="2:11" ht="12.75">
      <c r="B83" s="2">
        <v>0.622</v>
      </c>
      <c r="C83" s="2">
        <v>0</v>
      </c>
      <c r="D83" s="2">
        <v>1.412</v>
      </c>
      <c r="E83" s="2">
        <v>534.6</v>
      </c>
      <c r="F83" s="2">
        <v>2.908E-08</v>
      </c>
      <c r="G83" s="2">
        <v>1115</v>
      </c>
      <c r="H83" s="2">
        <v>1237</v>
      </c>
      <c r="I83" s="2">
        <f t="shared" si="9"/>
        <v>1233.3471441067666</v>
      </c>
      <c r="J83" s="2">
        <f t="shared" si="10"/>
        <v>-88.75236404559888</v>
      </c>
      <c r="K83" s="2">
        <f t="shared" si="11"/>
        <v>1236.5363561173606</v>
      </c>
    </row>
    <row r="84" spans="2:11" ht="12.75">
      <c r="B84" s="2">
        <v>0.9105</v>
      </c>
      <c r="C84" s="2">
        <v>0</v>
      </c>
      <c r="D84" s="2">
        <v>1.64</v>
      </c>
      <c r="E84" s="2">
        <v>461.3</v>
      </c>
      <c r="F84" s="2">
        <v>5.39E-08</v>
      </c>
      <c r="G84" s="2">
        <v>648.1</v>
      </c>
      <c r="H84" s="2">
        <v>795.5</v>
      </c>
      <c r="I84" s="2">
        <f t="shared" si="9"/>
        <v>772.0706416970684</v>
      </c>
      <c r="J84" s="2">
        <f t="shared" si="10"/>
        <v>-191.67217907009083</v>
      </c>
      <c r="K84" s="2">
        <f t="shared" si="11"/>
        <v>795.5069452870918</v>
      </c>
    </row>
    <row r="85" spans="2:11" ht="12.75">
      <c r="B85" s="2">
        <v>0.9105</v>
      </c>
      <c r="C85" s="2">
        <v>0</v>
      </c>
      <c r="D85" s="2">
        <v>1.526</v>
      </c>
      <c r="E85" s="2">
        <v>548.7</v>
      </c>
      <c r="F85" s="2">
        <v>5.475E-08</v>
      </c>
      <c r="G85" s="2">
        <v>734</v>
      </c>
      <c r="H85" s="2">
        <v>916.5</v>
      </c>
      <c r="I85" s="2">
        <f t="shared" si="9"/>
        <v>884.0257180024278</v>
      </c>
      <c r="J85" s="2">
        <f t="shared" si="10"/>
        <v>-241.5082191361027</v>
      </c>
      <c r="K85" s="2">
        <f t="shared" si="11"/>
        <v>916.4211313582855</v>
      </c>
    </row>
    <row r="86" spans="2:11" ht="12.75">
      <c r="B86" s="2">
        <v>0.9105</v>
      </c>
      <c r="C86" s="2">
        <v>0</v>
      </c>
      <c r="D86" s="2">
        <v>1.412</v>
      </c>
      <c r="E86" s="2">
        <v>655.6</v>
      </c>
      <c r="F86" s="2">
        <v>5.38E-08</v>
      </c>
      <c r="G86" s="2">
        <v>834.3</v>
      </c>
      <c r="H86" s="2">
        <v>1061</v>
      </c>
      <c r="I86" s="2">
        <f t="shared" si="9"/>
        <v>1016.5255812078522</v>
      </c>
      <c r="J86" s="2">
        <f t="shared" si="10"/>
        <v>-304.2097841129341</v>
      </c>
      <c r="K86" s="2">
        <f t="shared" si="11"/>
        <v>1061.0692013247767</v>
      </c>
    </row>
    <row r="87" spans="2:11" ht="12.75">
      <c r="B87" s="2">
        <v>1.199</v>
      </c>
      <c r="C87" s="2">
        <v>0</v>
      </c>
      <c r="D87" s="2">
        <v>1.64</v>
      </c>
      <c r="E87" s="2">
        <v>481.8</v>
      </c>
      <c r="F87" s="2">
        <v>6.224E-08</v>
      </c>
      <c r="G87" s="2">
        <v>447.9</v>
      </c>
      <c r="H87" s="2">
        <v>657.8</v>
      </c>
      <c r="I87" s="2">
        <f t="shared" si="9"/>
        <v>593.3143197349151</v>
      </c>
      <c r="J87" s="2">
        <f t="shared" si="10"/>
        <v>-284.1192848039267</v>
      </c>
      <c r="K87" s="2">
        <f t="shared" si="11"/>
        <v>657.8340596229416</v>
      </c>
    </row>
    <row r="88" spans="2:11" ht="12.75">
      <c r="B88" s="2">
        <v>1.199</v>
      </c>
      <c r="C88" s="2">
        <v>0</v>
      </c>
      <c r="D88" s="2">
        <v>1.526</v>
      </c>
      <c r="E88" s="2">
        <v>566.3</v>
      </c>
      <c r="F88" s="2">
        <v>6.785E-08</v>
      </c>
      <c r="G88" s="2">
        <v>490.6</v>
      </c>
      <c r="H88" s="2">
        <v>749.2</v>
      </c>
      <c r="I88" s="2">
        <f t="shared" si="9"/>
        <v>664.0125035459507</v>
      </c>
      <c r="J88" s="2">
        <f t="shared" si="10"/>
        <v>-347.0899669172802</v>
      </c>
      <c r="K88" s="2">
        <f t="shared" si="11"/>
        <v>749.2556639759222</v>
      </c>
    </row>
    <row r="89" spans="2:11" ht="12.75">
      <c r="B89" s="2">
        <v>1.199</v>
      </c>
      <c r="C89" s="2">
        <v>0</v>
      </c>
      <c r="D89" s="2">
        <v>1.412</v>
      </c>
      <c r="E89" s="2">
        <v>668.7</v>
      </c>
      <c r="F89" s="2">
        <v>7.384E-08</v>
      </c>
      <c r="G89" s="2">
        <v>537.1</v>
      </c>
      <c r="H89" s="2">
        <v>857.7</v>
      </c>
      <c r="I89" s="2">
        <f t="shared" si="9"/>
        <v>744.8066460736829</v>
      </c>
      <c r="J89" s="2">
        <f t="shared" si="10"/>
        <v>-425.3224188359597</v>
      </c>
      <c r="K89" s="2">
        <f t="shared" si="11"/>
        <v>857.6923107968264</v>
      </c>
    </row>
    <row r="91" ht="12.75">
      <c r="A91" s="1" t="s">
        <v>10</v>
      </c>
    </row>
    <row r="92" spans="2:6" ht="12.75">
      <c r="B92" t="s">
        <v>12</v>
      </c>
      <c r="C92">
        <v>59</v>
      </c>
      <c r="D92" t="s">
        <v>13</v>
      </c>
      <c r="E92">
        <f>C92*PI()/180</f>
        <v>1.0297442586766543</v>
      </c>
      <c r="F92" t="s">
        <v>14</v>
      </c>
    </row>
    <row r="93" spans="2:9" ht="12.75">
      <c r="B93" t="s">
        <v>15</v>
      </c>
      <c r="C93" t="s">
        <v>16</v>
      </c>
      <c r="D93" t="s">
        <v>17</v>
      </c>
      <c r="E93" t="s">
        <v>18</v>
      </c>
      <c r="F93" t="s">
        <v>19</v>
      </c>
      <c r="G93" t="s">
        <v>20</v>
      </c>
      <c r="H93" t="s">
        <v>21</v>
      </c>
      <c r="I93" t="s">
        <v>22</v>
      </c>
    </row>
    <row r="94" spans="2:9" ht="12.75">
      <c r="B94">
        <v>3</v>
      </c>
      <c r="C94">
        <v>1</v>
      </c>
      <c r="D94">
        <v>1</v>
      </c>
      <c r="E94">
        <v>1</v>
      </c>
      <c r="F94">
        <v>0</v>
      </c>
      <c r="G94">
        <v>3</v>
      </c>
      <c r="H94">
        <v>1</v>
      </c>
      <c r="I94">
        <v>3</v>
      </c>
    </row>
    <row r="95" spans="2:7" ht="12.75">
      <c r="B95" t="s">
        <v>23</v>
      </c>
      <c r="C95" t="s">
        <v>24</v>
      </c>
      <c r="D95" t="s">
        <v>25</v>
      </c>
      <c r="E95" t="s">
        <v>26</v>
      </c>
      <c r="F95" t="s">
        <v>27</v>
      </c>
      <c r="G95" t="s">
        <v>28</v>
      </c>
    </row>
    <row r="96" spans="2:7" ht="12.75">
      <c r="B96">
        <v>1.077</v>
      </c>
      <c r="C96">
        <v>1.299</v>
      </c>
      <c r="D96">
        <v>0</v>
      </c>
      <c r="E96">
        <v>0</v>
      </c>
      <c r="F96">
        <v>1.401</v>
      </c>
      <c r="G96">
        <v>1.032</v>
      </c>
    </row>
    <row r="100" spans="2:11" ht="12.75">
      <c r="B100" t="s">
        <v>29</v>
      </c>
      <c r="C100" t="s">
        <v>30</v>
      </c>
      <c r="D100" t="s">
        <v>31</v>
      </c>
      <c r="E100" t="s">
        <v>32</v>
      </c>
      <c r="F100" t="s">
        <v>33</v>
      </c>
      <c r="G100" t="s">
        <v>34</v>
      </c>
      <c r="H100" t="s">
        <v>35</v>
      </c>
      <c r="I100" t="s">
        <v>3</v>
      </c>
      <c r="J100" t="s">
        <v>36</v>
      </c>
      <c r="K100" t="s">
        <v>37</v>
      </c>
    </row>
    <row r="101" spans="2:11" ht="12.75">
      <c r="B101" s="2">
        <v>1.077</v>
      </c>
      <c r="C101" s="2">
        <v>0</v>
      </c>
      <c r="D101" s="2">
        <v>1.401</v>
      </c>
      <c r="E101" s="2">
        <v>687.5</v>
      </c>
      <c r="F101" s="2">
        <v>6.672E-08</v>
      </c>
      <c r="G101" s="2">
        <v>668.1</v>
      </c>
      <c r="H101" s="2">
        <v>958.6</v>
      </c>
      <c r="I101" s="2">
        <f aca="true" t="shared" si="12" ref="I101:I109">E101*SIN($E$92)+G101*COS($E$92)</f>
        <v>933.3994570801094</v>
      </c>
      <c r="J101" s="2">
        <f aca="true" t="shared" si="13" ref="J101:J109">-E101*COS($E$92)+G101*SIN($E$92)</f>
        <v>218.5847970984188</v>
      </c>
      <c r="K101" s="2">
        <f>SQRT(I101*I101+J101*J101)</f>
        <v>958.6521058235882</v>
      </c>
    </row>
    <row r="102" spans="2:11" ht="12.75">
      <c r="B102" s="2">
        <v>1.077</v>
      </c>
      <c r="C102" s="2">
        <v>0</v>
      </c>
      <c r="D102" s="2">
        <v>1.217</v>
      </c>
      <c r="E102" s="2">
        <v>918.1</v>
      </c>
      <c r="F102" s="2">
        <v>6.917E-08</v>
      </c>
      <c r="G102" s="2">
        <v>802.5</v>
      </c>
      <c r="H102" s="2">
        <v>1219</v>
      </c>
      <c r="I102" s="2">
        <f t="shared" si="12"/>
        <v>1200.2833538899279</v>
      </c>
      <c r="J102" s="2">
        <f t="shared" si="13"/>
        <v>215.0203022385241</v>
      </c>
      <c r="K102" s="2">
        <f aca="true" t="shared" si="14" ref="K102:K109">SQRT(I102*I102+J102*J102)</f>
        <v>1219.390774116321</v>
      </c>
    </row>
    <row r="103" spans="2:11" ht="12.75">
      <c r="B103" s="2">
        <v>1.077</v>
      </c>
      <c r="C103" s="2">
        <v>0</v>
      </c>
      <c r="D103" s="2">
        <v>1.032</v>
      </c>
      <c r="E103" s="2">
        <v>1240</v>
      </c>
      <c r="F103" s="2">
        <v>6.328E-08</v>
      </c>
      <c r="G103" s="2">
        <v>973.7</v>
      </c>
      <c r="H103" s="2">
        <v>1577</v>
      </c>
      <c r="I103" s="2">
        <f t="shared" si="12"/>
        <v>1564.3800264105391</v>
      </c>
      <c r="J103" s="2">
        <f t="shared" si="13"/>
        <v>195.9765878051793</v>
      </c>
      <c r="K103" s="2">
        <f t="shared" si="14"/>
        <v>1576.6076525248764</v>
      </c>
    </row>
    <row r="104" spans="2:11" ht="12.75">
      <c r="B104" s="2">
        <v>1.188</v>
      </c>
      <c r="C104" s="2">
        <v>0</v>
      </c>
      <c r="D104" s="2">
        <v>1.401</v>
      </c>
      <c r="E104" s="2">
        <v>681.1</v>
      </c>
      <c r="F104" s="2">
        <v>7.382E-08</v>
      </c>
      <c r="G104" s="2">
        <v>552.9</v>
      </c>
      <c r="H104" s="2">
        <v>877.3</v>
      </c>
      <c r="I104" s="2">
        <f t="shared" si="12"/>
        <v>868.5812001259777</v>
      </c>
      <c r="J104" s="2">
        <f t="shared" si="13"/>
        <v>123.13536773695978</v>
      </c>
      <c r="K104" s="2">
        <f t="shared" si="14"/>
        <v>877.2659915897801</v>
      </c>
    </row>
    <row r="105" spans="2:11" ht="12.75">
      <c r="B105" s="2">
        <v>1.188</v>
      </c>
      <c r="C105" s="2">
        <v>0</v>
      </c>
      <c r="D105" s="2">
        <v>1.217</v>
      </c>
      <c r="E105" s="2">
        <v>902.8</v>
      </c>
      <c r="F105" s="2">
        <v>8.326E-08</v>
      </c>
      <c r="G105" s="2">
        <v>642.1</v>
      </c>
      <c r="H105" s="2">
        <v>1108</v>
      </c>
      <c r="I105" s="2">
        <f t="shared" si="12"/>
        <v>1104.5565869736129</v>
      </c>
      <c r="J105" s="2">
        <f t="shared" si="13"/>
        <v>85.41074975202923</v>
      </c>
      <c r="K105" s="2">
        <f t="shared" si="14"/>
        <v>1107.85389379647</v>
      </c>
    </row>
    <row r="106" spans="2:11" ht="12.75">
      <c r="B106" s="2">
        <v>1.188</v>
      </c>
      <c r="C106" s="2">
        <v>0</v>
      </c>
      <c r="D106" s="2">
        <v>1.032</v>
      </c>
      <c r="E106" s="2">
        <v>1214</v>
      </c>
      <c r="F106" s="2">
        <v>9.022E-08</v>
      </c>
      <c r="G106" s="2">
        <v>748.3</v>
      </c>
      <c r="H106" s="2">
        <v>1426</v>
      </c>
      <c r="I106" s="2">
        <f t="shared" si="12"/>
        <v>1426.004094507558</v>
      </c>
      <c r="J106" s="2">
        <f t="shared" si="13"/>
        <v>16.162068174584533</v>
      </c>
      <c r="K106" s="2">
        <f t="shared" si="14"/>
        <v>1426.0956805207709</v>
      </c>
    </row>
    <row r="107" spans="2:11" ht="12.75">
      <c r="B107" s="2">
        <v>1.299</v>
      </c>
      <c r="C107" s="2">
        <v>0</v>
      </c>
      <c r="D107" s="2">
        <v>1.401</v>
      </c>
      <c r="E107" s="2">
        <v>660.2</v>
      </c>
      <c r="F107" s="2">
        <v>7.906E-08</v>
      </c>
      <c r="G107" s="2">
        <v>443.9</v>
      </c>
      <c r="H107" s="2">
        <v>795.6</v>
      </c>
      <c r="I107" s="2">
        <f t="shared" si="12"/>
        <v>794.5272533761076</v>
      </c>
      <c r="J107" s="2">
        <f t="shared" si="13"/>
        <v>40.46842772604964</v>
      </c>
      <c r="K107" s="2">
        <f t="shared" si="14"/>
        <v>795.5571946755306</v>
      </c>
    </row>
    <row r="108" spans="2:11" ht="12.75">
      <c r="B108" s="2">
        <v>1.299</v>
      </c>
      <c r="C108" s="2">
        <v>0</v>
      </c>
      <c r="D108" s="2">
        <v>1.217</v>
      </c>
      <c r="E108" s="2">
        <v>865.9</v>
      </c>
      <c r="F108" s="2">
        <v>9.448E-08</v>
      </c>
      <c r="G108" s="2">
        <v>490.5</v>
      </c>
      <c r="H108" s="2">
        <v>995.2</v>
      </c>
      <c r="I108" s="2">
        <f t="shared" si="12"/>
        <v>994.8473414213406</v>
      </c>
      <c r="J108" s="2">
        <f t="shared" si="13"/>
        <v>-25.530908070230055</v>
      </c>
      <c r="K108" s="2">
        <f t="shared" si="14"/>
        <v>995.1748891526555</v>
      </c>
    </row>
    <row r="109" spans="2:11" ht="12.75">
      <c r="B109" s="2">
        <v>1.299</v>
      </c>
      <c r="C109" s="2">
        <v>0</v>
      </c>
      <c r="D109" s="2">
        <v>1.032</v>
      </c>
      <c r="E109" s="2">
        <v>1156</v>
      </c>
      <c r="F109" s="2">
        <v>1.136E-07</v>
      </c>
      <c r="G109" s="2">
        <v>533.3</v>
      </c>
      <c r="H109" s="2">
        <v>1273</v>
      </c>
      <c r="I109" s="2">
        <f t="shared" si="12"/>
        <v>1265.5552049611738</v>
      </c>
      <c r="J109" s="2">
        <f t="shared" si="13"/>
        <v>-138.25669313158647</v>
      </c>
      <c r="K109" s="2">
        <f t="shared" si="14"/>
        <v>1273.0847929340766</v>
      </c>
    </row>
    <row r="111" ht="12.75">
      <c r="A111" s="1" t="s">
        <v>11</v>
      </c>
    </row>
    <row r="112" spans="2:6" ht="12.75">
      <c r="B112" t="s">
        <v>12</v>
      </c>
      <c r="C112">
        <v>74</v>
      </c>
      <c r="D112" t="s">
        <v>13</v>
      </c>
      <c r="E112">
        <f>C112*PI()/180</f>
        <v>1.2915436464758039</v>
      </c>
      <c r="F112" t="s">
        <v>14</v>
      </c>
    </row>
    <row r="113" spans="2:8" ht="12.75">
      <c r="B113" t="s">
        <v>15</v>
      </c>
      <c r="C113" t="s">
        <v>16</v>
      </c>
      <c r="D113" t="s">
        <v>17</v>
      </c>
      <c r="E113" t="s">
        <v>18</v>
      </c>
      <c r="F113" t="s">
        <v>19</v>
      </c>
      <c r="G113" t="s">
        <v>20</v>
      </c>
      <c r="H113" t="s">
        <v>21</v>
      </c>
    </row>
    <row r="114" spans="2:8" ht="12.75">
      <c r="B114">
        <v>3</v>
      </c>
      <c r="C114">
        <v>1</v>
      </c>
      <c r="D114">
        <v>1</v>
      </c>
      <c r="E114">
        <v>1</v>
      </c>
      <c r="F114">
        <v>0</v>
      </c>
      <c r="G114">
        <v>3</v>
      </c>
      <c r="H114">
        <v>1</v>
      </c>
    </row>
    <row r="115" spans="2:7" ht="12.75">
      <c r="B115" t="s">
        <v>23</v>
      </c>
      <c r="C115" t="s">
        <v>24</v>
      </c>
      <c r="D115" t="s">
        <v>25</v>
      </c>
      <c r="E115" t="s">
        <v>26</v>
      </c>
      <c r="F115" t="s">
        <v>27</v>
      </c>
      <c r="G115" t="s">
        <v>28</v>
      </c>
    </row>
    <row r="116" spans="2:7" ht="12.75">
      <c r="B116">
        <v>1.307</v>
      </c>
      <c r="C116">
        <v>1.438</v>
      </c>
      <c r="D116">
        <v>0</v>
      </c>
      <c r="E116">
        <v>0</v>
      </c>
      <c r="F116">
        <v>1.004</v>
      </c>
      <c r="G116">
        <v>0.546</v>
      </c>
    </row>
    <row r="120" spans="2:11" ht="12.75">
      <c r="B120" t="s">
        <v>29</v>
      </c>
      <c r="C120" t="s">
        <v>30</v>
      </c>
      <c r="D120" t="s">
        <v>31</v>
      </c>
      <c r="E120" t="s">
        <v>32</v>
      </c>
      <c r="F120" t="s">
        <v>33</v>
      </c>
      <c r="G120" t="s">
        <v>34</v>
      </c>
      <c r="H120" t="s">
        <v>35</v>
      </c>
      <c r="I120" t="s">
        <v>3</v>
      </c>
      <c r="J120" t="s">
        <v>36</v>
      </c>
      <c r="K120" t="s">
        <v>37</v>
      </c>
    </row>
    <row r="121" spans="2:11" ht="12.75">
      <c r="B121" s="2">
        <v>1.307</v>
      </c>
      <c r="C121" s="2">
        <v>0</v>
      </c>
      <c r="D121" s="2">
        <v>1.004</v>
      </c>
      <c r="E121" s="2">
        <v>1205</v>
      </c>
      <c r="F121" s="2">
        <v>1.184E-07</v>
      </c>
      <c r="G121" s="2">
        <v>523.9</v>
      </c>
      <c r="H121" s="2">
        <v>1314</v>
      </c>
      <c r="I121" s="2">
        <f aca="true" t="shared" si="15" ref="I121:I129">E121*SIN($E$112)+G121*COS($E$112)</f>
        <v>1302.7267543182002</v>
      </c>
      <c r="J121" s="2">
        <f aca="true" t="shared" si="16" ref="J121:J129">-E121*COS($E$112)+G121*SIN($E$112)</f>
        <v>171.46198874260125</v>
      </c>
      <c r="K121" s="2">
        <f aca="true" t="shared" si="17" ref="K121:K129">SQRT(I121*I121+J121*J121)</f>
        <v>1313.9620276096264</v>
      </c>
    </row>
    <row r="122" spans="2:11" ht="12.75">
      <c r="B122" s="2">
        <v>1.307</v>
      </c>
      <c r="C122" s="2">
        <v>0</v>
      </c>
      <c r="D122" s="2">
        <v>0.775</v>
      </c>
      <c r="E122" s="2">
        <v>1622</v>
      </c>
      <c r="F122" s="2">
        <v>1.108E-07</v>
      </c>
      <c r="G122" s="2">
        <v>585.8</v>
      </c>
      <c r="H122" s="2">
        <v>1724</v>
      </c>
      <c r="I122" s="2">
        <f t="shared" si="15"/>
        <v>1720.6348338495513</v>
      </c>
      <c r="J122" s="2">
        <f t="shared" si="16"/>
        <v>116.02331034549456</v>
      </c>
      <c r="K122" s="2">
        <f t="shared" si="17"/>
        <v>1724.5421537324046</v>
      </c>
    </row>
    <row r="123" spans="2:11" ht="12.75">
      <c r="B123" s="2">
        <v>1.307</v>
      </c>
      <c r="C123" s="2">
        <v>0</v>
      </c>
      <c r="D123" s="2">
        <v>0.546</v>
      </c>
      <c r="E123" s="2">
        <v>978.1</v>
      </c>
      <c r="F123" s="2">
        <v>-6.487E-08</v>
      </c>
      <c r="G123" s="2">
        <v>628.6</v>
      </c>
      <c r="H123" s="2">
        <v>1163</v>
      </c>
      <c r="I123" s="2">
        <f t="shared" si="15"/>
        <v>1113.4757066638354</v>
      </c>
      <c r="J123" s="2">
        <f t="shared" si="16"/>
        <v>334.64820434222037</v>
      </c>
      <c r="K123" s="2">
        <f t="shared" si="17"/>
        <v>1162.6768983685881</v>
      </c>
    </row>
    <row r="124" spans="2:11" ht="12.75">
      <c r="B124" s="2">
        <v>1.373</v>
      </c>
      <c r="C124" s="2">
        <v>0</v>
      </c>
      <c r="D124" s="2">
        <v>1.004</v>
      </c>
      <c r="E124" s="2">
        <v>1151</v>
      </c>
      <c r="F124" s="2">
        <v>1.311E-07</v>
      </c>
      <c r="G124" s="2">
        <v>397.3</v>
      </c>
      <c r="H124" s="2">
        <v>1217</v>
      </c>
      <c r="I124" s="2">
        <f t="shared" si="15"/>
        <v>1215.922933491099</v>
      </c>
      <c r="J124" s="2">
        <f t="shared" si="16"/>
        <v>64.65067525092803</v>
      </c>
      <c r="K124" s="2">
        <f t="shared" si="17"/>
        <v>1217.6404600702133</v>
      </c>
    </row>
    <row r="125" spans="2:11" ht="12.75">
      <c r="B125" s="2">
        <v>1.373</v>
      </c>
      <c r="C125" s="2">
        <v>0</v>
      </c>
      <c r="D125" s="2">
        <v>0.775</v>
      </c>
      <c r="E125" s="2">
        <v>1553</v>
      </c>
      <c r="F125" s="2">
        <v>1.472E-07</v>
      </c>
      <c r="G125" s="2">
        <v>378</v>
      </c>
      <c r="H125" s="2">
        <v>1599</v>
      </c>
      <c r="I125" s="2">
        <f t="shared" si="15"/>
        <v>1597.030334291035</v>
      </c>
      <c r="J125" s="2">
        <f t="shared" si="16"/>
        <v>-64.70789251911515</v>
      </c>
      <c r="K125" s="2">
        <f t="shared" si="17"/>
        <v>1598.340702103278</v>
      </c>
    </row>
    <row r="126" spans="2:11" ht="12.75">
      <c r="B126" s="2">
        <v>1.373</v>
      </c>
      <c r="C126" s="2">
        <v>0</v>
      </c>
      <c r="D126" s="2">
        <v>0.546</v>
      </c>
      <c r="E126" s="2">
        <v>931.4</v>
      </c>
      <c r="F126" s="2">
        <v>6.471E-09</v>
      </c>
      <c r="G126" s="2">
        <v>348.6</v>
      </c>
      <c r="H126" s="2">
        <v>994.5</v>
      </c>
      <c r="I126" s="2">
        <f t="shared" si="15"/>
        <v>991.4063258347561</v>
      </c>
      <c r="J126" s="2">
        <f t="shared" si="16"/>
        <v>78.36719399614498</v>
      </c>
      <c r="K126" s="2">
        <f t="shared" si="17"/>
        <v>994.498828556374</v>
      </c>
    </row>
    <row r="127" spans="2:11" ht="12.75">
      <c r="B127" s="2">
        <v>1.438</v>
      </c>
      <c r="C127" s="2">
        <v>0</v>
      </c>
      <c r="D127" s="2">
        <v>1.004</v>
      </c>
      <c r="E127" s="2">
        <v>1084</v>
      </c>
      <c r="F127" s="2">
        <v>1.407E-07</v>
      </c>
      <c r="G127" s="2">
        <v>280.1</v>
      </c>
      <c r="H127" s="2">
        <v>1120</v>
      </c>
      <c r="I127" s="2">
        <f t="shared" si="15"/>
        <v>1119.2137017614791</v>
      </c>
      <c r="J127" s="2">
        <f t="shared" si="16"/>
        <v>-29.541492673303935</v>
      </c>
      <c r="K127" s="2">
        <f t="shared" si="17"/>
        <v>1119.6035057108388</v>
      </c>
    </row>
    <row r="128" spans="2:11" ht="12.75">
      <c r="B128" s="2">
        <v>1.438</v>
      </c>
      <c r="C128" s="2">
        <v>0</v>
      </c>
      <c r="D128" s="2">
        <v>0.775</v>
      </c>
      <c r="E128" s="2">
        <v>1464</v>
      </c>
      <c r="F128" s="2">
        <v>1.832E-07</v>
      </c>
      <c r="G128" s="2">
        <v>167.9</v>
      </c>
      <c r="H128" s="2">
        <v>1473</v>
      </c>
      <c r="I128" s="2">
        <f t="shared" si="15"/>
        <v>1453.566634895373</v>
      </c>
      <c r="J128" s="2">
        <f t="shared" si="16"/>
        <v>-242.13725016804304</v>
      </c>
      <c r="K128" s="2">
        <f t="shared" si="17"/>
        <v>1473.596420326814</v>
      </c>
    </row>
    <row r="129" spans="2:11" ht="12.75">
      <c r="B129" s="2">
        <v>1.438</v>
      </c>
      <c r="C129" s="2">
        <v>0</v>
      </c>
      <c r="D129" s="2">
        <v>0.546</v>
      </c>
      <c r="E129" s="2">
        <v>875.1</v>
      </c>
      <c r="F129" s="2">
        <v>8.043E-08</v>
      </c>
      <c r="G129" s="2">
        <v>59.5</v>
      </c>
      <c r="H129" s="2">
        <v>877.1</v>
      </c>
      <c r="I129" s="2">
        <f t="shared" si="15"/>
        <v>857.6005327867343</v>
      </c>
      <c r="J129" s="2">
        <f t="shared" si="16"/>
        <v>-184.015179167126</v>
      </c>
      <c r="K129" s="2">
        <f t="shared" si="17"/>
        <v>877.1204364282023</v>
      </c>
    </row>
  </sheetData>
  <printOptions gridLines="1"/>
  <pageMargins left="0.75" right="0.75" top="1" bottom="1" header="0.5" footer="0.5"/>
  <pageSetup fitToHeight="8" fitToWidth="1" orientation="landscape" paperSize="9"/>
  <headerFooter alignWithMargins="0">
    <oddHeader>&amp;CNSTX plasma fields (gauss)&amp;R&amp;D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Nelson</dc:creator>
  <cp:keywords/>
  <dc:description/>
  <cp:lastModifiedBy>BAN</cp:lastModifiedBy>
  <dcterms:created xsi:type="dcterms:W3CDTF">2000-11-22T20:14:22Z</dcterms:created>
  <dcterms:modified xsi:type="dcterms:W3CDTF">2000-11-22T20:14:22Z</dcterms:modified>
  <cp:category/>
  <cp:version/>
  <cp:contentType/>
  <cp:contentStatus/>
</cp:coreProperties>
</file>